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solver_adj" vbProcedure="false">Sheet1!$G$10:$G$11</definedName>
    <definedName function="false" hidden="false" localSheetId="0" name="solver_cvg" vbProcedure="false">0.0001</definedName>
    <definedName function="false" hidden="false" localSheetId="0" name="solver_drv" vbProcedure="false">1</definedName>
    <definedName function="false" hidden="false" localSheetId="0" name="solver_eng" vbProcedure="false">1</definedName>
    <definedName function="false" hidden="false" localSheetId="0" name="solver_itr" vbProcedure="false">2147483647</definedName>
    <definedName function="false" hidden="false" localSheetId="0" name="solver_lin" vbProcedure="false">2</definedName>
    <definedName function="false" hidden="false" localSheetId="0" name="solver_mip" vbProcedure="false">2147483647</definedName>
    <definedName function="false" hidden="false" localSheetId="0" name="solver_mni" vbProcedure="false">30</definedName>
    <definedName function="false" hidden="false" localSheetId="0" name="solver_mrt" vbProcedure="false">0.075</definedName>
    <definedName function="false" hidden="false" localSheetId="0" name="solver_msl" vbProcedure="false">2</definedName>
    <definedName function="false" hidden="false" localSheetId="0" name="solver_neg" vbProcedure="false">1</definedName>
    <definedName function="false" hidden="false" localSheetId="0" name="solver_nod" vbProcedure="false">2147483647</definedName>
    <definedName function="false" hidden="false" localSheetId="0" name="solver_num" vbProcedure="false">0</definedName>
    <definedName function="false" hidden="false" localSheetId="0" name="solver_opt" vbProcedure="false">Sheet1!$G$22</definedName>
    <definedName function="false" hidden="false" localSheetId="0" name="solver_pre" vbProcedure="false">0.000001</definedName>
    <definedName function="false" hidden="false" localSheetId="0" name="solver_rbv" vbProcedure="false">1</definedName>
    <definedName function="false" hidden="false" localSheetId="0" name="solver_rlx" vbProcedure="false">2</definedName>
    <definedName function="false" hidden="false" localSheetId="0" name="solver_rsd" vbProcedure="false">0</definedName>
    <definedName function="false" hidden="false" localSheetId="0" name="solver_scl" vbProcedure="false">1</definedName>
    <definedName function="false" hidden="false" localSheetId="0" name="solver_sho" vbProcedure="false">2</definedName>
    <definedName function="false" hidden="false" localSheetId="0" name="solver_ssz" vbProcedure="false">100</definedName>
    <definedName function="false" hidden="false" localSheetId="0" name="solver_tim" vbProcedure="false">2147483647</definedName>
    <definedName function="false" hidden="false" localSheetId="0" name="solver_tol" vbProcedure="false">0.01</definedName>
    <definedName function="false" hidden="false" localSheetId="0" name="solver_typ" vbProcedure="false">2</definedName>
    <definedName function="false" hidden="false" localSheetId="0" name="solver_val" vbProcedure="false">0</definedName>
    <definedName function="false" hidden="false" localSheetId="0" name="solver_ver" vbProcedure="false">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<sst xmlns="http://schemas.openxmlformats.org/spreadsheetml/2006/main" count="27" uniqueCount="17">
  <si>
    <t xml:space="preserve">Input</t>
  </si>
  <si>
    <t xml:space="preserve">W/m2</t>
  </si>
  <si>
    <t xml:space="preserve">Emissivity</t>
  </si>
  <si>
    <t xml:space="preserve">Absorbed</t>
  </si>
  <si>
    <t xml:space="preserve">k</t>
  </si>
  <si>
    <t xml:space="preserve">W m-1 K-1</t>
  </si>
  <si>
    <t xml:space="preserve">T_hot</t>
  </si>
  <si>
    <t xml:space="preserve">K</t>
  </si>
  <si>
    <t xml:space="preserve">T_cold</t>
  </si>
  <si>
    <t xml:space="preserve">Delta T</t>
  </si>
  <si>
    <t xml:space="preserve">Heat flow</t>
  </si>
  <si>
    <t xml:space="preserve">Hot radiation</t>
  </si>
  <si>
    <t xml:space="preserve">Cold radiation</t>
  </si>
  <si>
    <t xml:space="preserve">Total radiation</t>
  </si>
  <si>
    <t xml:space="preserve">Total rad error</t>
  </si>
  <si>
    <t xml:space="preserve">Cold end error</t>
  </si>
  <si>
    <t xml:space="preserve">TOTAL ERROR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</si>
</sst>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00"/>
    <numFmt numFmtId="166" formatCode="0.0"/>
  </numFmts>
  <fonts count="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F4:H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2" activeCellId="0" sqref="G22"/>
    </sheetView>
  </sheetViews>
  <sheetFormatPr defaultColWidth="10.8203125" defaultRowHeight="20" zeroHeight="false" outlineLevelRow="0" outlineLevelCol="0"/>
  <cols>
    <col collapsed="false" customWidth="false" hidden="false" outlineLevel="0" max="5" min="1" style="1" width="10.83"/>
    <col collapsed="false" customWidth="true" hidden="false" outlineLevel="0" max="6" min="6" style="1" width="17.33"/>
    <col collapsed="false" customWidth="true" hidden="false" outlineLevel="0" max="7" min="7" style="1" width="18"/>
    <col collapsed="false" customWidth="true" hidden="false" outlineLevel="0" max="8" min="8" style="1" width="13"/>
    <col collapsed="false" customWidth="false" hidden="false" outlineLevel="0" max="1025" min="9" style="1" width="10.83"/>
  </cols>
  <sheetData>
    <row r="4" customFormat="false" ht="19.7" hidden="false" customHeight="false" outlineLevel="0" collapsed="false">
      <c r="F4" s="1" t="s">
        <v>0</v>
      </c>
      <c r="G4" s="1" t="n">
        <v>1360</v>
      </c>
      <c r="H4" s="1" t="s">
        <v>1</v>
      </c>
    </row>
    <row r="5" customFormat="false" ht="20" hidden="false" customHeight="false" outlineLevel="0" collapsed="false">
      <c r="F5" s="1" t="s">
        <v>2</v>
      </c>
      <c r="G5" s="1" t="n">
        <v>0.95</v>
      </c>
    </row>
    <row r="6" customFormat="false" ht="20" hidden="false" customHeight="false" outlineLevel="0" collapsed="false">
      <c r="F6" s="1" t="s">
        <v>3</v>
      </c>
      <c r="G6" s="1" t="n">
        <f aca="false">G4*G5</f>
        <v>1292</v>
      </c>
      <c r="H6" s="1" t="s">
        <v>1</v>
      </c>
    </row>
    <row r="7" customFormat="false" ht="20" hidden="false" customHeight="false" outlineLevel="0" collapsed="false">
      <c r="F7" s="1" t="s">
        <v>4</v>
      </c>
      <c r="G7" s="1" t="n">
        <v>0.8</v>
      </c>
      <c r="H7" s="1" t="s">
        <v>5</v>
      </c>
    </row>
    <row r="10" customFormat="false" ht="19.7" hidden="false" customHeight="false" outlineLevel="0" collapsed="false">
      <c r="F10" s="1" t="s">
        <v>6</v>
      </c>
      <c r="G10" s="2" t="n">
        <v>383.279628161934</v>
      </c>
      <c r="H10" s="1" t="s">
        <v>7</v>
      </c>
    </row>
    <row r="11" customFormat="false" ht="19.7" hidden="false" customHeight="false" outlineLevel="0" collapsed="false">
      <c r="F11" s="1" t="s">
        <v>8</v>
      </c>
      <c r="G11" s="2" t="n">
        <v>221.422450214776</v>
      </c>
      <c r="H11" s="1" t="s">
        <v>7</v>
      </c>
    </row>
    <row r="13" customFormat="false" ht="19.7" hidden="false" customHeight="false" outlineLevel="0" collapsed="false">
      <c r="F13" s="1" t="s">
        <v>9</v>
      </c>
      <c r="G13" s="3" t="n">
        <f aca="false">G10-G11</f>
        <v>161.857177947158</v>
      </c>
      <c r="H13" s="1" t="s">
        <v>7</v>
      </c>
    </row>
    <row r="14" customFormat="false" ht="19.7" hidden="false" customHeight="false" outlineLevel="0" collapsed="false">
      <c r="F14" s="1" t="s">
        <v>10</v>
      </c>
      <c r="G14" s="3" t="n">
        <f aca="false">G13*G7</f>
        <v>129.485742357727</v>
      </c>
      <c r="H14" s="1" t="s">
        <v>1</v>
      </c>
    </row>
    <row r="15" customFormat="false" ht="20" hidden="false" customHeight="false" outlineLevel="0" collapsed="false">
      <c r="G15" s="4"/>
    </row>
    <row r="16" customFormat="false" ht="19.7" hidden="false" customHeight="false" outlineLevel="0" collapsed="false">
      <c r="F16" s="1" t="s">
        <v>11</v>
      </c>
      <c r="G16" s="3" t="n">
        <f aca="false">0.00000005670374419*$G$5*G10^4</f>
        <v>1162.51425764228</v>
      </c>
      <c r="H16" s="1" t="s">
        <v>1</v>
      </c>
    </row>
    <row r="17" customFormat="false" ht="19.7" hidden="false" customHeight="false" outlineLevel="0" collapsed="false">
      <c r="F17" s="1" t="s">
        <v>12</v>
      </c>
      <c r="G17" s="3" t="n">
        <f aca="false">0.00000005670374419*$G$5*G11^4</f>
        <v>129.485742357727</v>
      </c>
      <c r="H17" s="1" t="s">
        <v>1</v>
      </c>
    </row>
    <row r="18" customFormat="false" ht="19.7" hidden="false" customHeight="false" outlineLevel="0" collapsed="false">
      <c r="F18" s="1" t="s">
        <v>13</v>
      </c>
      <c r="G18" s="3" t="n">
        <f aca="false">G16+G17</f>
        <v>1292</v>
      </c>
      <c r="H18" s="1" t="s">
        <v>1</v>
      </c>
    </row>
    <row r="19" customFormat="false" ht="20" hidden="false" customHeight="false" outlineLevel="0" collapsed="false">
      <c r="G19" s="4"/>
    </row>
    <row r="20" customFormat="false" ht="19.7" hidden="false" customHeight="false" outlineLevel="0" collapsed="false">
      <c r="F20" s="1" t="s">
        <v>14</v>
      </c>
      <c r="G20" s="3" t="n">
        <f aca="false">SQRT((G6-G18)^2)</f>
        <v>0</v>
      </c>
      <c r="H20" s="1" t="s">
        <v>1</v>
      </c>
    </row>
    <row r="21" customFormat="false" ht="19.7" hidden="false" customHeight="false" outlineLevel="0" collapsed="false">
      <c r="F21" s="1" t="s">
        <v>15</v>
      </c>
      <c r="G21" s="3" t="n">
        <f aca="false">SQRT((G17-G14)^2)</f>
        <v>0</v>
      </c>
      <c r="H21" s="1" t="s">
        <v>1</v>
      </c>
    </row>
    <row r="22" customFormat="false" ht="19.7" hidden="false" customHeight="false" outlineLevel="0" collapsed="false">
      <c r="F22" s="1" t="s">
        <v>16</v>
      </c>
      <c r="G22" s="5" t="n">
        <f aca="false">(G20+G21)</f>
        <v>0</v>
      </c>
      <c r="H22" s="1" t="s">
        <v>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2020-02-28T20:50:54Z</dcterms:created>
  <dc:creator>Willis Eschenbach</dc:creator>
  <dc:description/>
  <dc:language>en-US</dc:language>
  <cp:lastModifiedBy/>
  <dcterms:modified xsi:type="dcterms:W3CDTF">2020-02-28T20:16:26Z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