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html\sealevel\14C\Graven2020\"/>
    </mc:Choice>
  </mc:AlternateContent>
  <xr:revisionPtr revIDLastSave="0" documentId="13_ncr:1_{24FFEB1A-C681-4C8C-8C83-A2A064DBFEDA}" xr6:coauthVersionLast="47" xr6:coauthVersionMax="47" xr10:uidLastSave="{00000000-0000-0000-0000-000000000000}"/>
  <bookViews>
    <workbookView xWindow="25770" yWindow="555" windowWidth="28635" windowHeight="144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6" i="1" l="1"/>
  <c r="P9" i="1"/>
  <c r="P12" i="1"/>
  <c r="P15" i="1"/>
  <c r="P18" i="1"/>
  <c r="O18" i="1"/>
  <c r="O15" i="1"/>
  <c r="O12" i="1"/>
  <c r="O9" i="1"/>
  <c r="O6" i="1"/>
  <c r="J20" i="1"/>
  <c r="H18" i="1"/>
  <c r="H16" i="1" a="1"/>
  <c r="H16" i="1" s="1"/>
  <c r="M5" i="1"/>
  <c r="M6" i="1" s="1"/>
  <c r="M7" i="1" s="1"/>
  <c r="M8" i="1" s="1"/>
  <c r="M9" i="1" s="1"/>
  <c r="M10" i="1" s="1"/>
  <c r="M11" i="1" s="1"/>
  <c r="M12" i="1" s="1"/>
  <c r="M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<sst xmlns="http://schemas.openxmlformats.org/spreadsheetml/2006/main" count="14" uniqueCount="14">
  <si>
    <t>time</t>
  </si>
  <si>
    <t>nobombs</t>
  </si>
  <si>
    <t>nofossil</t>
  </si>
  <si>
    <t>Graven, H., R. F. Keeling, and J. Rogelj, 2020: Changes to Carbon Isotopes in Atmospheric CO2 Over the Industrial Era and Into the Future. Global Biogeochemical Cycles, 34, e2019GB006170, https://doi.org/10.1029/2019GB006170</t>
  </si>
  <si>
    <t>https://sealevel.info/14C/Graven2020/PersComm/nofossilnobombs_tabulatedD14C_as_received.xlsx</t>
  </si>
  <si>
    <t xml:space="preserve">Source: </t>
  </si>
  <si>
    <t xml:space="preserve">Reference: </t>
  </si>
  <si>
    <t xml:space="preserve">Slope: </t>
  </si>
  <si>
    <t xml:space="preserve">e-folding time: </t>
  </si>
  <si>
    <t>years</t>
  </si>
  <si>
    <t>Y-axis labels</t>
  </si>
  <si>
    <t xml:space="preserve">Supplemental data: </t>
  </si>
  <si>
    <t>https://sealevel.info/CO2_lifetimes/</t>
  </si>
  <si>
    <t>h. grid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</si>
</sst>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0.0"/>
    <numFmt numFmtId="169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/>
    <xf numFmtId="1" fontId="1" fillId="2" borderId="0" xfId="0" applyNumberFormat="1" applyFont="1" applyFill="1" applyAlignment="1">
      <alignment horizontal="center"/>
    </xf>
    <xf numFmtId="2" fontId="1" fillId="2" borderId="0" xfId="0" applyNumberFormat="1" applyFont="1" applyFill="1"/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3" fillId="0" borderId="0" xfId="1" applyAlignment="1">
      <alignment horizontal="left"/>
    </xf>
    <xf numFmtId="2" fontId="0" fillId="0" borderId="0" xfId="0" applyNumberFormat="1"/>
    <xf numFmtId="1" fontId="0" fillId="0" borderId="0" xfId="0" applyNumberFormat="1"/>
    <xf numFmtId="169" fontId="0" fillId="0" borderId="0" xfId="0" applyNumberFormat="1" applyAlignment="1">
      <alignment horizontal="center"/>
    </xf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left" wrapText="1"/>
    </xf>
    <xf numFmtId="0" fontId="3" fillId="0" borderId="0" xfId="1" applyAlignment="1">
      <alignment horizontal="left"/>
    </xf>
    <xf numFmtId="0" fontId="0" fillId="0" borderId="0" xfId="0" applyFont="1" applyAlignment="1">
      <alignment horizontal="center" wrapText="1"/>
    </xf>
    <xf numFmtId="1" fontId="0" fillId="0" borderId="0" xfId="0" applyNumberFormat="1" applyAlignment="1">
      <alignment horizontal="right"/>
    </xf>
    <xf numFmtId="167" fontId="2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749065092466198E-2"/>
          <c:y val="2.243380879506527E-2"/>
          <c:w val="0.88795127933922147"/>
          <c:h val="0.85154140499194064"/>
        </c:manualLayout>
      </c:layout>
      <c:scatterChart>
        <c:scatterStyle val="smoothMarker"/>
        <c:varyColors val="0"/>
        <c:ser>
          <c:idx val="0"/>
          <c:order val="0"/>
          <c:tx>
            <c:v>Δ14CO2‰ (log scale)</c:v>
          </c:tx>
          <c:xVal>
            <c:numRef>
              <c:f>Sheet1!$A$32:$A$57</c:f>
              <c:numCache>
                <c:formatCode>0</c:formatCode>
                <c:ptCount val="26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</c:numCache>
            </c:numRef>
          </c:xVal>
          <c:yVal>
            <c:numRef>
              <c:f>Sheet1!$B$32:$B$57</c:f>
              <c:numCache>
                <c:formatCode>0.00</c:formatCode>
                <c:ptCount val="26"/>
                <c:pt idx="0">
                  <c:v>634.547934069353</c:v>
                </c:pt>
                <c:pt idx="1">
                  <c:v>613.05839503419702</c:v>
                </c:pt>
                <c:pt idx="2">
                  <c:v>585.87002236283695</c:v>
                </c:pt>
                <c:pt idx="3">
                  <c:v>552.04053224448603</c:v>
                </c:pt>
                <c:pt idx="4">
                  <c:v>519.14660331758796</c:v>
                </c:pt>
                <c:pt idx="5">
                  <c:v>492.85802655859601</c:v>
                </c:pt>
                <c:pt idx="6">
                  <c:v>468.50791560046503</c:v>
                </c:pt>
                <c:pt idx="7">
                  <c:v>444.85064905241501</c:v>
                </c:pt>
                <c:pt idx="8">
                  <c:v>427.32952752844898</c:v>
                </c:pt>
                <c:pt idx="9">
                  <c:v>410.00975792291001</c:v>
                </c:pt>
                <c:pt idx="10">
                  <c:v>386.91730410303001</c:v>
                </c:pt>
                <c:pt idx="11">
                  <c:v>366.07575394609501</c:v>
                </c:pt>
                <c:pt idx="12">
                  <c:v>349.631164086691</c:v>
                </c:pt>
                <c:pt idx="13">
                  <c:v>334.20388536515401</c:v>
                </c:pt>
                <c:pt idx="14">
                  <c:v>319.06491099117699</c:v>
                </c:pt>
                <c:pt idx="15">
                  <c:v>308.63966688288099</c:v>
                </c:pt>
                <c:pt idx="16">
                  <c:v>301.217102403166</c:v>
                </c:pt>
                <c:pt idx="17">
                  <c:v>293.82574592686098</c:v>
                </c:pt>
                <c:pt idx="18">
                  <c:v>286.08078734290001</c:v>
                </c:pt>
                <c:pt idx="19">
                  <c:v>276.888452477501</c:v>
                </c:pt>
                <c:pt idx="20">
                  <c:v>266.390034416677</c:v>
                </c:pt>
                <c:pt idx="21">
                  <c:v>256.62627487352103</c:v>
                </c:pt>
                <c:pt idx="22">
                  <c:v>248.56855729759101</c:v>
                </c:pt>
                <c:pt idx="23">
                  <c:v>242.41781628858701</c:v>
                </c:pt>
                <c:pt idx="24">
                  <c:v>237.215525658985</c:v>
                </c:pt>
                <c:pt idx="25">
                  <c:v>232.405020473918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DD0-42D4-9D8D-3BBCED62239D}"/>
            </c:ext>
          </c:extLst>
        </c:ser>
        <c:ser>
          <c:idx val="1"/>
          <c:order val="1"/>
          <c:tx>
            <c:v>Y-series labels</c:v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6CE0C270-DE9A-45B1-8CF0-BF5AA47037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DD0-42D4-9D8D-3BBCED62239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2386295-738B-4D1E-881C-E5AA3A3343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DD0-42D4-9D8D-3BBCED62239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322C23D-ABC8-4096-9A04-B0F99149D13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DD0-42D4-9D8D-3BBCED62239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6EC35A1-2294-4A23-9A0C-0B38D158B2C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DD0-42D4-9D8D-3BBCED62239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751767A-2D6F-4270-B1C8-B469CE635E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DD0-42D4-9D8D-3BBCED62239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729B023-507D-4014-83F0-1A9573A14FF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2DD0-42D4-9D8D-3BBCED62239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8A4C198-7C35-430B-92EF-5C81E99CBA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DD0-42D4-9D8D-3BBCED62239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8AFFD24-F33B-48BA-B23E-D9C1161F81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DD0-42D4-9D8D-3BBCED62239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6CD63E0B-A344-41B0-8EE5-28C598431B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2DD0-42D4-9D8D-3BBCED62239D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EFB92689-D243-4CE3-8E6D-769F0F4AD7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DD0-42D4-9D8D-3BBCED6223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aseline="0"/>
                </a:pPr>
                <a:endParaRPr lang="en-U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Sheet1!$L$4:$L$13</c:f>
              <c:numCache>
                <c:formatCode>0</c:formatCode>
                <c:ptCount val="10"/>
                <c:pt idx="0">
                  <c:v>1970</c:v>
                </c:pt>
                <c:pt idx="1">
                  <c:v>1970</c:v>
                </c:pt>
                <c:pt idx="2">
                  <c:v>1970</c:v>
                </c:pt>
                <c:pt idx="3">
                  <c:v>1970</c:v>
                </c:pt>
                <c:pt idx="4">
                  <c:v>1970</c:v>
                </c:pt>
                <c:pt idx="5">
                  <c:v>1970</c:v>
                </c:pt>
                <c:pt idx="6">
                  <c:v>1970</c:v>
                </c:pt>
                <c:pt idx="7">
                  <c:v>1970</c:v>
                </c:pt>
                <c:pt idx="8">
                  <c:v>1970</c:v>
                </c:pt>
                <c:pt idx="9">
                  <c:v>1970</c:v>
                </c:pt>
              </c:numCache>
            </c:numRef>
          </c:xVal>
          <c:yVal>
            <c:numRef>
              <c:f>Sheet1!$M$4:$M$13</c:f>
              <c:numCache>
                <c:formatCode>General</c:formatCode>
                <c:ptCount val="10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  <c:pt idx="9">
                  <c:v>1000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Sheet1!$M$4:$M$13</c15:f>
                <c15:dlblRangeCache>
                  <c:ptCount val="10"/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400</c:v>
                  </c:pt>
                  <c:pt idx="4">
                    <c:v>500</c:v>
                  </c:pt>
                  <c:pt idx="5">
                    <c:v>600</c:v>
                  </c:pt>
                  <c:pt idx="6">
                    <c:v>700</c:v>
                  </c:pt>
                  <c:pt idx="7">
                    <c:v>800</c:v>
                  </c:pt>
                  <c:pt idx="8">
                    <c:v>900</c:v>
                  </c:pt>
                  <c:pt idx="9">
                    <c:v>1000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2DD0-42D4-9D8D-3BBCED62239D}"/>
            </c:ext>
          </c:extLst>
        </c:ser>
        <c:ser>
          <c:idx val="2"/>
          <c:order val="2"/>
          <c:tx>
            <c:v>Exponential fit, 1971–1985</c:v>
          </c:tx>
          <c:spPr>
            <a:ln>
              <a:noFill/>
            </a:ln>
          </c:spPr>
          <c:marker>
            <c:symbol val="none"/>
          </c:marker>
          <c:trendline>
            <c:spPr>
              <a:ln w="15875">
                <a:solidFill>
                  <a:srgbClr val="FF0000"/>
                </a:solidFill>
              </a:ln>
            </c:spPr>
            <c:trendlineType val="exp"/>
            <c:dispRSqr val="0"/>
            <c:dispEq val="0"/>
          </c:trendline>
          <c:xVal>
            <c:numRef>
              <c:f>Sheet1!$A$33:$A$47</c:f>
              <c:numCache>
                <c:formatCode>0</c:formatCode>
                <c:ptCount val="15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</c:numCache>
            </c:numRef>
          </c:xVal>
          <c:yVal>
            <c:numRef>
              <c:f>Sheet1!$B$33:$B$47</c:f>
              <c:numCache>
                <c:formatCode>0.00</c:formatCode>
                <c:ptCount val="15"/>
                <c:pt idx="0">
                  <c:v>613.05839503419702</c:v>
                </c:pt>
                <c:pt idx="1">
                  <c:v>585.87002236283695</c:v>
                </c:pt>
                <c:pt idx="2">
                  <c:v>552.04053224448603</c:v>
                </c:pt>
                <c:pt idx="3">
                  <c:v>519.14660331758796</c:v>
                </c:pt>
                <c:pt idx="4">
                  <c:v>492.85802655859601</c:v>
                </c:pt>
                <c:pt idx="5">
                  <c:v>468.50791560046503</c:v>
                </c:pt>
                <c:pt idx="6">
                  <c:v>444.85064905241501</c:v>
                </c:pt>
                <c:pt idx="7">
                  <c:v>427.32952752844898</c:v>
                </c:pt>
                <c:pt idx="8">
                  <c:v>410.00975792291001</c:v>
                </c:pt>
                <c:pt idx="9">
                  <c:v>386.91730410303001</c:v>
                </c:pt>
                <c:pt idx="10">
                  <c:v>366.07575394609501</c:v>
                </c:pt>
                <c:pt idx="11">
                  <c:v>349.631164086691</c:v>
                </c:pt>
                <c:pt idx="12">
                  <c:v>334.20388536515401</c:v>
                </c:pt>
                <c:pt idx="13">
                  <c:v>319.06491099117699</c:v>
                </c:pt>
                <c:pt idx="14">
                  <c:v>308.63966688288099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2DD0-42D4-9D8D-3BBCED62239D}"/>
            </c:ext>
          </c:extLst>
        </c:ser>
        <c:ser>
          <c:idx val="3"/>
          <c:order val="3"/>
          <c:tx>
            <c:v>custom gridlines</c:v>
          </c:tx>
          <c:spPr>
            <a:ln w="6350">
              <a:solidFill>
                <a:schemeClr val="bg1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Sheet1!$O$4:$O$20</c:f>
              <c:numCache>
                <c:formatCode>0.0</c:formatCode>
                <c:ptCount val="17"/>
                <c:pt idx="0">
                  <c:v>1969.9</c:v>
                </c:pt>
                <c:pt idx="1">
                  <c:v>1995.5</c:v>
                </c:pt>
                <c:pt idx="2" formatCode="General">
                  <c:v>#N/A</c:v>
                </c:pt>
                <c:pt idx="3">
                  <c:v>1969.9</c:v>
                </c:pt>
                <c:pt idx="4">
                  <c:v>1995.5</c:v>
                </c:pt>
                <c:pt idx="5" formatCode="General">
                  <c:v>#N/A</c:v>
                </c:pt>
                <c:pt idx="6">
                  <c:v>1969.9</c:v>
                </c:pt>
                <c:pt idx="7">
                  <c:v>1995.5</c:v>
                </c:pt>
                <c:pt idx="8" formatCode="General">
                  <c:v>#N/A</c:v>
                </c:pt>
                <c:pt idx="9">
                  <c:v>1969.9</c:v>
                </c:pt>
                <c:pt idx="10">
                  <c:v>1995.5</c:v>
                </c:pt>
                <c:pt idx="11" formatCode="General">
                  <c:v>#N/A</c:v>
                </c:pt>
                <c:pt idx="12">
                  <c:v>1969.9</c:v>
                </c:pt>
                <c:pt idx="13">
                  <c:v>1995.5</c:v>
                </c:pt>
                <c:pt idx="14" formatCode="General">
                  <c:v>#N/A</c:v>
                </c:pt>
                <c:pt idx="15">
                  <c:v>1969.9</c:v>
                </c:pt>
                <c:pt idx="16">
                  <c:v>1995.5</c:v>
                </c:pt>
              </c:numCache>
            </c:numRef>
          </c:xVal>
          <c:yVal>
            <c:numRef>
              <c:f>Sheet1!$P$4:$P$20</c:f>
              <c:numCache>
                <c:formatCode>0</c:formatCode>
                <c:ptCount val="17"/>
                <c:pt idx="0">
                  <c:v>200</c:v>
                </c:pt>
                <c:pt idx="1">
                  <c:v>200</c:v>
                </c:pt>
                <c:pt idx="2" formatCode="General">
                  <c:v>#N/A</c:v>
                </c:pt>
                <c:pt idx="3">
                  <c:v>300</c:v>
                </c:pt>
                <c:pt idx="4">
                  <c:v>300</c:v>
                </c:pt>
                <c:pt idx="5" formatCode="General">
                  <c:v>#N/A</c:v>
                </c:pt>
                <c:pt idx="6">
                  <c:v>400</c:v>
                </c:pt>
                <c:pt idx="7">
                  <c:v>400</c:v>
                </c:pt>
                <c:pt idx="8" formatCode="General">
                  <c:v>#N/A</c:v>
                </c:pt>
                <c:pt idx="9">
                  <c:v>500</c:v>
                </c:pt>
                <c:pt idx="10">
                  <c:v>500</c:v>
                </c:pt>
                <c:pt idx="11" formatCode="General">
                  <c:v>#N/A</c:v>
                </c:pt>
                <c:pt idx="12">
                  <c:v>600</c:v>
                </c:pt>
                <c:pt idx="13">
                  <c:v>600</c:v>
                </c:pt>
                <c:pt idx="14" formatCode="General">
                  <c:v>#N/A</c:v>
                </c:pt>
                <c:pt idx="15">
                  <c:v>700</c:v>
                </c:pt>
                <c:pt idx="16">
                  <c:v>700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2DD0-42D4-9D8D-3BBCED622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244544"/>
        <c:axId val="171243008"/>
      </c:scatterChart>
      <c:valAx>
        <c:axId val="171244544"/>
        <c:scaling>
          <c:orientation val="minMax"/>
          <c:max val="1995.5"/>
          <c:min val="1969.9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 baseline="0"/>
            </a:pPr>
            <a:endParaRPr lang="en-US"/>
          </a:p>
        </c:txPr>
        <c:crossAx val="171243008"/>
        <c:crosses val="autoZero"/>
        <c:crossBetween val="midCat"/>
      </c:valAx>
      <c:valAx>
        <c:axId val="171243008"/>
        <c:scaling>
          <c:logBase val="10"/>
          <c:orientation val="minMax"/>
          <c:max val="1000"/>
          <c:min val="200"/>
        </c:scaling>
        <c:delete val="0"/>
        <c:axPos val="l"/>
        <c:majorGridlines/>
        <c:minorGridlines>
          <c:spPr>
            <a:ln>
              <a:noFill/>
            </a:ln>
          </c:spPr>
        </c:minorGridlines>
        <c:numFmt formatCode="0" sourceLinked="0"/>
        <c:majorTickMark val="out"/>
        <c:minorTickMark val="none"/>
        <c:tickLblPos val="none"/>
        <c:spPr>
          <a:ln/>
        </c:spPr>
        <c:crossAx val="171244544"/>
        <c:crosses val="autoZero"/>
        <c:crossBetween val="midCat"/>
        <c:majorUnit val="10"/>
        <c:minorUnit val="10"/>
      </c:valAx>
    </c:plotArea>
    <c:legend>
      <c:legendPos val="b"/>
      <c:legendEntry>
        <c:idx val="1"/>
        <c:delete val="1"/>
      </c:legendEntry>
      <c:legendEntry>
        <c:idx val="2"/>
        <c:delete val="1"/>
      </c:legendEntry>
      <c:overlay val="0"/>
      <c:txPr>
        <a:bodyPr/>
        <a:lstStyle/>
        <a:p>
          <a:pPr>
            <a:defRPr sz="1300" baseline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ln>
      <a:solidFill>
        <a:schemeClr val="accent5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21</xdr:row>
      <xdr:rowOff>47625</xdr:rowOff>
    </xdr:from>
    <xdr:to>
      <xdr:col>17</xdr:col>
      <xdr:colOff>400050</xdr:colOff>
      <xdr:row>48</xdr:row>
      <xdr:rowOff>57151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0.33754</cdr:x>
      <cdr:y>0.22921</cdr:y>
    </cdr:from>
    <cdr:to>
      <cdr:x>0.76923</cdr:x>
      <cdr:y>0.31423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601C7A4-B246-C7DA-E5F1-BA0DF9B76E68}"/>
            </a:ext>
          </a:extLst>
        </cdr:cNvPr>
        <cdr:cNvSpPr txBox="1"/>
      </cdr:nvSpPr>
      <cdr:spPr>
        <a:xfrm xmlns:a="http://schemas.openxmlformats.org/drawingml/2006/main">
          <a:off x="2800350" y="1181100"/>
          <a:ext cx="3581400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0.44546</cdr:x>
      <cdr:y>0.39187</cdr:y>
    </cdr:from>
    <cdr:to>
      <cdr:x>0.6992</cdr:x>
      <cdr:y>0.51017</cdr:y>
    </cdr:to>
    <cdr:sp macro="" textlink="Sheet1!$J$20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A4FB4635-2B71-C358-DAC2-982F60F5D803}"/>
            </a:ext>
          </a:extLst>
        </cdr:cNvPr>
        <cdr:cNvSpPr txBox="1"/>
      </cdr:nvSpPr>
      <cdr:spPr>
        <a:xfrm xmlns:a="http://schemas.openxmlformats.org/drawingml/2006/main">
          <a:off x="3695699" y="2019300"/>
          <a:ext cx="21050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fld id="{B0FA1FC8-B041-4959-AEED-D26D13A06D80}" type="TxLink">
            <a:rPr lang="en-US" sz="1300" b="1" i="0" u="none" strike="noStrike">
              <a:solidFill>
                <a:srgbClr val="C00000"/>
              </a:solidFill>
              <a:latin typeface="Calibri"/>
              <a:ea typeface="Calibri"/>
              <a:cs typeface="Calibri"/>
            </a:rPr>
            <a:t>Exponential fit, 1971–1985:
   e-folding time = 20.15 yr</a:t>
          </a:fld>
          <a:endParaRPr lang="en-US" sz="1300">
            <a:solidFill>
              <a:srgbClr val="C00000"/>
            </a:solidFill>
          </a:endParaRPr>
        </a:p>
      </cdr:txBody>
    </cdr:sp>
  </cdr:relSizeAnchor>
  <cdr:relSizeAnchor xmlns:cdr="http://schemas.openxmlformats.org/drawingml/2006/chartDrawing">
    <cdr:from>
      <cdr:x>0.10333</cdr:x>
      <cdr:y>0.05545</cdr:y>
    </cdr:from>
    <cdr:to>
      <cdr:x>0.97819</cdr:x>
      <cdr:y>0.17006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9D7D4017-B4B5-A2D7-0475-3FE5E7EA3EC5}"/>
            </a:ext>
          </a:extLst>
        </cdr:cNvPr>
        <cdr:cNvSpPr txBox="1"/>
      </cdr:nvSpPr>
      <cdr:spPr>
        <a:xfrm xmlns:a="http://schemas.openxmlformats.org/drawingml/2006/main">
          <a:off x="857251" y="285750"/>
          <a:ext cx="7258050" cy="59054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ctr"/>
          <a:r>
            <a:rPr lang="en-US" sz="1800" b="1">
              <a:solidFill>
                <a:schemeClr val="tx1">
                  <a:lumMod val="75000"/>
                  <a:lumOff val="25000"/>
                </a:schemeClr>
              </a:solidFill>
            </a:rPr>
            <a:t>Simulated </a:t>
          </a:r>
          <a:r>
            <a:rPr lang="el-GR" sz="1800" b="1">
              <a:solidFill>
                <a:schemeClr val="tx1">
                  <a:lumMod val="75000"/>
                  <a:lumOff val="25000"/>
                </a:schemeClr>
              </a:solidFill>
            </a:rPr>
            <a:t>Δ</a:t>
          </a:r>
          <a:r>
            <a:rPr lang="en-US" sz="1800" b="1" baseline="0">
              <a:solidFill>
                <a:schemeClr val="tx1">
                  <a:lumMod val="75000"/>
                  <a:lumOff val="25000"/>
                </a:schemeClr>
              </a:solidFill>
            </a:rPr>
            <a:t>14</a:t>
          </a:r>
          <a:r>
            <a:rPr lang="en-US" sz="1800" b="1">
              <a:solidFill>
                <a:schemeClr val="tx1">
                  <a:lumMod val="75000"/>
                  <a:lumOff val="25000"/>
                </a:schemeClr>
              </a:solidFill>
            </a:rPr>
            <a:t>CO</a:t>
          </a:r>
          <a:r>
            <a:rPr lang="en-US" sz="1800" b="1" baseline="-16000">
              <a:solidFill>
                <a:schemeClr val="tx1">
                  <a:lumMod val="75000"/>
                  <a:lumOff val="25000"/>
                </a:schemeClr>
              </a:solidFill>
            </a:rPr>
            <a:t>2</a:t>
          </a:r>
          <a:r>
            <a:rPr lang="en-US" sz="1800" b="1">
              <a:solidFill>
                <a:schemeClr val="tx1">
                  <a:lumMod val="75000"/>
                  <a:lumOff val="25000"/>
                </a:schemeClr>
              </a:solidFill>
            </a:rPr>
            <a:t> for scenario without fossil fuel burning (“No Fossil”)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ealevel.info/CO2_lifetimes/" TargetMode="External"/><Relationship Id="rId1" Type="http://schemas.openxmlformats.org/officeDocument/2006/relationships/hyperlink" Target="https://sealevel.info/14C/Graven2020/PersComm/nofossilnobombs_tabulatedD14C_as_received.xls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7"/>
  <sheetViews>
    <sheetView tabSelected="1" topLeftCell="A4" workbookViewId="0">
      <selection activeCell="F18" sqref="F18:G18"/>
    </sheetView>
  </sheetViews>
  <sheetFormatPr defaultRowHeight="15" x14ac:dyDescent="0.25"/>
  <cols>
    <col min="2" max="2" width="9.85546875" customWidth="1"/>
    <col min="3" max="3" width="10.7109375" customWidth="1"/>
    <col min="4" max="4" width="10.85546875" customWidth="1"/>
  </cols>
  <sheetData>
    <row r="1" spans="1:16" s="24" customFormat="1" ht="15.75" x14ac:dyDescent="0.25">
      <c r="A1" s="22" t="s">
        <v>0</v>
      </c>
      <c r="B1" s="23" t="s">
        <v>2</v>
      </c>
      <c r="C1" s="23" t="s">
        <v>1</v>
      </c>
    </row>
    <row r="2" spans="1:16" x14ac:dyDescent="0.25">
      <c r="A2" s="2">
        <v>1940</v>
      </c>
      <c r="B2" s="3">
        <v>-1.9680546934266401</v>
      </c>
      <c r="C2" s="3">
        <v>-24.676034611620601</v>
      </c>
    </row>
    <row r="3" spans="1:16" x14ac:dyDescent="0.25">
      <c r="A3" s="2">
        <v>1941</v>
      </c>
      <c r="B3" s="3">
        <v>-2.0050021499492798</v>
      </c>
      <c r="C3" s="3">
        <v>-25.187033736200899</v>
      </c>
      <c r="L3" s="15" t="s">
        <v>10</v>
      </c>
      <c r="M3" s="15"/>
      <c r="O3" s="14" t="s">
        <v>13</v>
      </c>
      <c r="P3" s="14"/>
    </row>
    <row r="4" spans="1:16" x14ac:dyDescent="0.25">
      <c r="A4" s="2">
        <v>1942</v>
      </c>
      <c r="B4" s="3">
        <v>-1.99662449059879</v>
      </c>
      <c r="C4" s="3">
        <v>-25.703663063728499</v>
      </c>
      <c r="L4" s="12">
        <v>1970</v>
      </c>
      <c r="M4" s="13">
        <v>100</v>
      </c>
      <c r="O4" s="21">
        <v>1969.9</v>
      </c>
      <c r="P4" s="12">
        <v>200</v>
      </c>
    </row>
    <row r="5" spans="1:16" x14ac:dyDescent="0.25">
      <c r="A5" s="2">
        <v>1943</v>
      </c>
      <c r="B5" s="3">
        <v>-2.0122366063995001</v>
      </c>
      <c r="C5" s="3">
        <v>-26.181530211170301</v>
      </c>
      <c r="L5" s="12">
        <v>1970</v>
      </c>
      <c r="M5" s="13">
        <f>M4+100</f>
        <v>200</v>
      </c>
      <c r="O5" s="21">
        <v>1995.5</v>
      </c>
      <c r="P5" s="12">
        <v>200</v>
      </c>
    </row>
    <row r="6" spans="1:16" x14ac:dyDescent="0.25">
      <c r="A6" s="2">
        <v>1944</v>
      </c>
      <c r="B6" s="3">
        <v>-2.04603109707443</v>
      </c>
      <c r="C6" s="3">
        <v>-26.6506812803418</v>
      </c>
      <c r="L6" s="12">
        <v>1970</v>
      </c>
      <c r="M6" s="13">
        <f t="shared" ref="M6:M13" si="0">M5+100</f>
        <v>300</v>
      </c>
      <c r="O6" s="13" t="e">
        <f>NA()</f>
        <v>#N/A</v>
      </c>
      <c r="P6" s="13" t="e">
        <f>NA()</f>
        <v>#N/A</v>
      </c>
    </row>
    <row r="7" spans="1:16" x14ac:dyDescent="0.25">
      <c r="A7" s="2">
        <v>1945</v>
      </c>
      <c r="B7" s="3">
        <v>-2.1333588502163501</v>
      </c>
      <c r="C7" s="3">
        <v>-27.035906417872098</v>
      </c>
      <c r="L7" s="12">
        <v>1970</v>
      </c>
      <c r="M7" s="13">
        <f t="shared" si="0"/>
        <v>400</v>
      </c>
      <c r="O7" s="21">
        <v>1969.9</v>
      </c>
      <c r="P7" s="12">
        <v>300</v>
      </c>
    </row>
    <row r="8" spans="1:16" x14ac:dyDescent="0.25">
      <c r="A8" s="2">
        <v>1946</v>
      </c>
      <c r="B8" s="3">
        <v>-2.3286904078678599</v>
      </c>
      <c r="C8" s="3">
        <v>-27.215219525688699</v>
      </c>
      <c r="J8" s="10"/>
      <c r="K8" s="9"/>
      <c r="L8" s="12">
        <v>1970</v>
      </c>
      <c r="M8" s="13">
        <f t="shared" si="0"/>
        <v>500</v>
      </c>
      <c r="O8" s="21">
        <v>1995.5</v>
      </c>
      <c r="P8" s="12">
        <v>300</v>
      </c>
    </row>
    <row r="9" spans="1:16" x14ac:dyDescent="0.25">
      <c r="A9" s="2">
        <v>1947</v>
      </c>
      <c r="B9" s="3">
        <v>-2.4234146794148401</v>
      </c>
      <c r="C9" s="3">
        <v>-27.517800311024502</v>
      </c>
      <c r="J9" s="10"/>
      <c r="K9" s="9"/>
      <c r="L9" s="12">
        <v>1970</v>
      </c>
      <c r="M9" s="13">
        <f t="shared" si="0"/>
        <v>600</v>
      </c>
      <c r="O9" s="13" t="e">
        <f>NA()</f>
        <v>#N/A</v>
      </c>
      <c r="P9" s="13" t="e">
        <f>NA()</f>
        <v>#N/A</v>
      </c>
    </row>
    <row r="10" spans="1:16" x14ac:dyDescent="0.25">
      <c r="A10" s="2">
        <v>1948</v>
      </c>
      <c r="B10" s="3">
        <v>-2.3482926234986898</v>
      </c>
      <c r="C10" s="3">
        <v>-27.995190337127099</v>
      </c>
      <c r="J10" s="10"/>
      <c r="K10" s="9"/>
      <c r="L10" s="12">
        <v>1970</v>
      </c>
      <c r="M10" s="13">
        <f t="shared" si="0"/>
        <v>700</v>
      </c>
      <c r="O10" s="21">
        <v>1969.9</v>
      </c>
      <c r="P10" s="12">
        <v>400</v>
      </c>
    </row>
    <row r="11" spans="1:16" x14ac:dyDescent="0.25">
      <c r="A11" s="2">
        <v>1949</v>
      </c>
      <c r="B11" s="3">
        <v>-2.2004327473869498</v>
      </c>
      <c r="C11" s="3">
        <v>-28.546203035169</v>
      </c>
      <c r="J11" s="10"/>
      <c r="K11" s="9"/>
      <c r="L11" s="12">
        <v>1970</v>
      </c>
      <c r="M11" s="13">
        <f t="shared" si="0"/>
        <v>800</v>
      </c>
      <c r="O11" s="21">
        <v>1995.5</v>
      </c>
      <c r="P11" s="12">
        <v>400</v>
      </c>
    </row>
    <row r="12" spans="1:16" x14ac:dyDescent="0.25">
      <c r="A12" s="2">
        <v>1950</v>
      </c>
      <c r="B12" s="3">
        <v>-2.0365448713876799</v>
      </c>
      <c r="C12" s="3">
        <v>-29.093655940463901</v>
      </c>
      <c r="J12" s="10"/>
      <c r="K12" s="9"/>
      <c r="L12" s="12">
        <v>1970</v>
      </c>
      <c r="M12" s="13">
        <f t="shared" si="0"/>
        <v>900</v>
      </c>
      <c r="O12" s="13" t="e">
        <f>NA()</f>
        <v>#N/A</v>
      </c>
      <c r="P12" s="13" t="e">
        <f>NA()</f>
        <v>#N/A</v>
      </c>
    </row>
    <row r="13" spans="1:16" x14ac:dyDescent="0.25">
      <c r="A13" s="2">
        <v>1951</v>
      </c>
      <c r="B13" s="3">
        <v>-1.5543923276549501</v>
      </c>
      <c r="C13" s="3">
        <v>-29.7798398540954</v>
      </c>
      <c r="J13" s="10"/>
      <c r="K13" s="9"/>
      <c r="L13" s="12">
        <v>1970</v>
      </c>
      <c r="M13" s="13">
        <f t="shared" si="0"/>
        <v>1000</v>
      </c>
      <c r="O13" s="21">
        <v>1969.9</v>
      </c>
      <c r="P13" s="12">
        <v>500</v>
      </c>
    </row>
    <row r="14" spans="1:16" x14ac:dyDescent="0.25">
      <c r="A14" s="2">
        <v>1952</v>
      </c>
      <c r="B14" s="3">
        <v>-0.71554767819828402</v>
      </c>
      <c r="C14" s="3">
        <v>-30.563076910634901</v>
      </c>
      <c r="J14" s="10"/>
      <c r="K14" s="9"/>
      <c r="O14" s="21">
        <v>1995.5</v>
      </c>
      <c r="P14" s="12">
        <v>500</v>
      </c>
    </row>
    <row r="15" spans="1:16" x14ac:dyDescent="0.25">
      <c r="A15" s="2">
        <v>1953</v>
      </c>
      <c r="B15" s="3">
        <v>0.790198732865939</v>
      </c>
      <c r="C15" s="3">
        <v>-31.344562228090702</v>
      </c>
      <c r="J15" s="10"/>
      <c r="K15" s="9"/>
      <c r="O15" s="13" t="e">
        <f>NA()</f>
        <v>#N/A</v>
      </c>
      <c r="P15" s="13" t="e">
        <f>NA()</f>
        <v>#N/A</v>
      </c>
    </row>
    <row r="16" spans="1:16" x14ac:dyDescent="0.25">
      <c r="A16" s="2">
        <v>1954</v>
      </c>
      <c r="B16" s="3">
        <v>4.5352548726876201</v>
      </c>
      <c r="C16" s="3">
        <v>-32.111462002863703</v>
      </c>
      <c r="G16" s="6" t="s">
        <v>7</v>
      </c>
      <c r="H16" s="11" cm="1">
        <f t="array" ref="H16">SLOPE(LN(B33:B47),A33:A47)</f>
        <v>-4.9632807056100195E-2</v>
      </c>
      <c r="O16" s="21">
        <v>1969.9</v>
      </c>
      <c r="P16" s="12">
        <v>600</v>
      </c>
    </row>
    <row r="17" spans="1:16" x14ac:dyDescent="0.25">
      <c r="A17" s="2">
        <v>1955</v>
      </c>
      <c r="B17" s="3">
        <v>15.979683735297399</v>
      </c>
      <c r="C17" s="3">
        <v>-32.886731939638501</v>
      </c>
      <c r="J17" s="10"/>
      <c r="K17" s="9"/>
      <c r="O17" s="21">
        <v>1995.5</v>
      </c>
      <c r="P17" s="12">
        <v>600</v>
      </c>
    </row>
    <row r="18" spans="1:16" x14ac:dyDescent="0.25">
      <c r="A18" s="2">
        <v>1956</v>
      </c>
      <c r="B18" s="3">
        <v>40.5205408907756</v>
      </c>
      <c r="C18" s="3">
        <v>-33.813034311036802</v>
      </c>
      <c r="F18" s="7" t="s">
        <v>8</v>
      </c>
      <c r="G18" s="7"/>
      <c r="H18" s="1">
        <f>-1/H16</f>
        <v>20.147963802847084</v>
      </c>
      <c r="I18" t="s">
        <v>9</v>
      </c>
      <c r="O18" s="13" t="e">
        <f>NA()</f>
        <v>#N/A</v>
      </c>
      <c r="P18" s="13" t="e">
        <f>NA()</f>
        <v>#N/A</v>
      </c>
    </row>
    <row r="19" spans="1:16" x14ac:dyDescent="0.25">
      <c r="A19" s="2">
        <v>1957</v>
      </c>
      <c r="B19" s="3">
        <v>74.526356324257904</v>
      </c>
      <c r="C19" s="3">
        <v>-34.842263462497897</v>
      </c>
      <c r="O19" s="21">
        <v>1969.9</v>
      </c>
      <c r="P19" s="12">
        <v>700</v>
      </c>
    </row>
    <row r="20" spans="1:16" x14ac:dyDescent="0.25">
      <c r="A20" s="2">
        <v>1958</v>
      </c>
      <c r="B20" s="3">
        <v>122.28907729222701</v>
      </c>
      <c r="C20" s="3">
        <v>-35.893295609258601</v>
      </c>
      <c r="J20" s="19" t="str">
        <f>"Exponential fit, 1971–1985:"&amp;CHAR(10)&amp;"   e-folding time = "&amp;TEXT(H18,"0.00")&amp;" yr"</f>
        <v>Exponential fit, 1971–1985:
   e-folding time = 20.15 yr</v>
      </c>
      <c r="K20" s="19"/>
      <c r="L20" s="19"/>
      <c r="M20" s="19"/>
      <c r="O20" s="21">
        <v>1995.5</v>
      </c>
      <c r="P20" s="12">
        <v>700</v>
      </c>
    </row>
    <row r="21" spans="1:16" x14ac:dyDescent="0.25">
      <c r="A21" s="2">
        <v>1959</v>
      </c>
      <c r="B21" s="3">
        <v>187.134883305127</v>
      </c>
      <c r="C21" s="3">
        <v>-36.9586579541755</v>
      </c>
      <c r="J21" s="19"/>
      <c r="K21" s="19"/>
      <c r="L21" s="19"/>
      <c r="M21" s="19"/>
    </row>
    <row r="22" spans="1:16" x14ac:dyDescent="0.25">
      <c r="A22" s="2">
        <v>1960</v>
      </c>
      <c r="B22" s="3">
        <v>238.22033725538199</v>
      </c>
      <c r="C22" s="3">
        <v>-38.100539080470703</v>
      </c>
      <c r="J22" s="10"/>
      <c r="K22" s="9"/>
    </row>
    <row r="23" spans="1:16" x14ac:dyDescent="0.25">
      <c r="A23" s="2">
        <v>1961</v>
      </c>
      <c r="B23" s="3">
        <v>262.07331484197903</v>
      </c>
      <c r="C23" s="3">
        <v>-39.280030835462497</v>
      </c>
    </row>
    <row r="24" spans="1:16" x14ac:dyDescent="0.25">
      <c r="A24" s="2">
        <v>1962</v>
      </c>
      <c r="B24" s="3">
        <v>307.73387410785301</v>
      </c>
      <c r="C24" s="3">
        <v>-40.405877294269096</v>
      </c>
    </row>
    <row r="25" spans="1:16" x14ac:dyDescent="0.25">
      <c r="A25" s="2">
        <v>1963</v>
      </c>
      <c r="B25" s="3">
        <v>453.93861059657797</v>
      </c>
      <c r="C25" s="3">
        <v>-41.547927807725202</v>
      </c>
    </row>
    <row r="26" spans="1:16" x14ac:dyDescent="0.25">
      <c r="A26" s="2">
        <v>1964</v>
      </c>
      <c r="B26" s="3">
        <v>663.27601787258902</v>
      </c>
      <c r="C26" s="3">
        <v>-42.777507965379897</v>
      </c>
    </row>
    <row r="27" spans="1:16" x14ac:dyDescent="0.25">
      <c r="A27" s="2">
        <v>1965</v>
      </c>
      <c r="B27" s="3">
        <v>785.59633490176304</v>
      </c>
      <c r="C27" s="3">
        <v>-44.085635302946898</v>
      </c>
    </row>
    <row r="28" spans="1:16" x14ac:dyDescent="0.25">
      <c r="A28" s="2">
        <v>1966</v>
      </c>
      <c r="B28" s="3">
        <v>790.098429623828</v>
      </c>
      <c r="C28" s="3">
        <v>-45.484685974377697</v>
      </c>
    </row>
    <row r="29" spans="1:16" x14ac:dyDescent="0.25">
      <c r="A29" s="2">
        <v>1967</v>
      </c>
      <c r="B29" s="3">
        <v>744.71882214002198</v>
      </c>
      <c r="C29" s="3">
        <v>-46.954210794951699</v>
      </c>
    </row>
    <row r="30" spans="1:16" x14ac:dyDescent="0.25">
      <c r="A30" s="2">
        <v>1968</v>
      </c>
      <c r="B30" s="3">
        <v>693.46114381891198</v>
      </c>
      <c r="C30" s="3">
        <v>-48.478677008075202</v>
      </c>
    </row>
    <row r="31" spans="1:16" x14ac:dyDescent="0.25">
      <c r="A31" s="2">
        <v>1969</v>
      </c>
      <c r="B31" s="3">
        <v>656.86635670476403</v>
      </c>
      <c r="C31" s="3">
        <v>-50.138728070297901</v>
      </c>
    </row>
    <row r="32" spans="1:16" x14ac:dyDescent="0.25">
      <c r="A32" s="4">
        <v>1970</v>
      </c>
      <c r="B32" s="5">
        <v>634.547934069353</v>
      </c>
      <c r="C32" s="3">
        <v>-51.946835983345302</v>
      </c>
    </row>
    <row r="33" spans="1:4" x14ac:dyDescent="0.25">
      <c r="A33" s="4">
        <v>1971</v>
      </c>
      <c r="B33" s="5">
        <v>613.05839503419702</v>
      </c>
      <c r="C33" s="3">
        <v>-53.875673421086702</v>
      </c>
    </row>
    <row r="34" spans="1:4" x14ac:dyDescent="0.25">
      <c r="A34" s="4">
        <v>1972</v>
      </c>
      <c r="B34" s="5">
        <v>585.87002236283695</v>
      </c>
      <c r="C34" s="3">
        <v>-55.864117298696499</v>
      </c>
    </row>
    <row r="35" spans="1:4" x14ac:dyDescent="0.25">
      <c r="A35" s="4">
        <v>1973</v>
      </c>
      <c r="B35" s="5">
        <v>552.04053224448603</v>
      </c>
      <c r="C35" s="3">
        <v>-57.939187863455501</v>
      </c>
    </row>
    <row r="36" spans="1:4" x14ac:dyDescent="0.25">
      <c r="A36" s="4">
        <v>1974</v>
      </c>
      <c r="B36" s="5">
        <v>519.14660331758796</v>
      </c>
      <c r="C36" s="3">
        <v>-60.042027355368397</v>
      </c>
    </row>
    <row r="37" spans="1:4" x14ac:dyDescent="0.25">
      <c r="A37" s="4">
        <v>1975</v>
      </c>
      <c r="B37" s="5">
        <v>492.85802655859601</v>
      </c>
      <c r="C37" s="3">
        <v>-61.8783337899863</v>
      </c>
    </row>
    <row r="38" spans="1:4" x14ac:dyDescent="0.25">
      <c r="A38" s="4">
        <v>1976</v>
      </c>
      <c r="B38" s="5">
        <v>468.50791560046503</v>
      </c>
      <c r="C38" s="3">
        <v>-63.556442341743598</v>
      </c>
    </row>
    <row r="39" spans="1:4" x14ac:dyDescent="0.25">
      <c r="A39" s="4">
        <v>1977</v>
      </c>
      <c r="B39" s="5">
        <v>444.85064905241501</v>
      </c>
      <c r="C39" s="3">
        <v>-65.410280693903601</v>
      </c>
    </row>
    <row r="40" spans="1:4" x14ac:dyDescent="0.25">
      <c r="A40" s="4">
        <v>1978</v>
      </c>
      <c r="B40" s="5">
        <v>427.32952752844898</v>
      </c>
      <c r="C40" s="3">
        <v>-67.374080061921106</v>
      </c>
    </row>
    <row r="41" spans="1:4" x14ac:dyDescent="0.25">
      <c r="A41" s="4">
        <v>1979</v>
      </c>
      <c r="B41" s="5">
        <v>410.00975792291001</v>
      </c>
      <c r="C41" s="3">
        <v>-69.437414104633604</v>
      </c>
    </row>
    <row r="42" spans="1:4" x14ac:dyDescent="0.25">
      <c r="A42" s="4">
        <v>1980</v>
      </c>
      <c r="B42" s="5">
        <v>386.91730410303001</v>
      </c>
      <c r="C42" s="3">
        <v>-71.461448918599601</v>
      </c>
    </row>
    <row r="43" spans="1:4" x14ac:dyDescent="0.25">
      <c r="A43" s="4">
        <v>1981</v>
      </c>
      <c r="B43" s="5">
        <v>366.07575394609501</v>
      </c>
      <c r="C43" s="3">
        <v>-73.223088066908304</v>
      </c>
    </row>
    <row r="44" spans="1:4" x14ac:dyDescent="0.25">
      <c r="A44" s="4">
        <v>1982</v>
      </c>
      <c r="B44" s="5">
        <v>349.631164086691</v>
      </c>
      <c r="C44" s="3">
        <v>-74.706336542093695</v>
      </c>
    </row>
    <row r="45" spans="1:4" x14ac:dyDescent="0.25">
      <c r="A45" s="4">
        <v>1983</v>
      </c>
      <c r="B45" s="5">
        <v>334.20388536515401</v>
      </c>
      <c r="C45" s="3">
        <v>-76.029355295667798</v>
      </c>
    </row>
    <row r="46" spans="1:4" x14ac:dyDescent="0.25">
      <c r="A46" s="4">
        <v>1984</v>
      </c>
      <c r="B46" s="5">
        <v>319.06491099117699</v>
      </c>
      <c r="C46" s="3">
        <v>-77.314934797291301</v>
      </c>
    </row>
    <row r="47" spans="1:4" x14ac:dyDescent="0.25">
      <c r="A47" s="4">
        <v>1985</v>
      </c>
      <c r="B47" s="5">
        <v>308.63966688288099</v>
      </c>
      <c r="C47" s="3">
        <v>-78.693479103345993</v>
      </c>
    </row>
    <row r="48" spans="1:4" x14ac:dyDescent="0.25">
      <c r="A48" s="4">
        <v>1986</v>
      </c>
      <c r="B48" s="5">
        <v>301.217102403166</v>
      </c>
      <c r="C48" s="3">
        <v>-80.096595786982206</v>
      </c>
      <c r="D48" s="10"/>
    </row>
    <row r="49" spans="1:28" x14ac:dyDescent="0.25">
      <c r="A49" s="4">
        <v>1987</v>
      </c>
      <c r="B49" s="5">
        <v>293.82574592686098</v>
      </c>
      <c r="C49" s="3">
        <v>-81.514633732079503</v>
      </c>
      <c r="D49" s="10"/>
    </row>
    <row r="50" spans="1:28" x14ac:dyDescent="0.25">
      <c r="A50" s="4">
        <v>1988</v>
      </c>
      <c r="B50" s="5">
        <v>286.08078734290001</v>
      </c>
      <c r="C50" s="3">
        <v>-82.986120368162901</v>
      </c>
      <c r="D50" s="7" t="s">
        <v>5</v>
      </c>
      <c r="E50" s="7"/>
      <c r="F50" s="8" t="s">
        <v>4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 spans="1:28" x14ac:dyDescent="0.25">
      <c r="A51" s="4">
        <v>1989</v>
      </c>
      <c r="B51" s="5">
        <v>276.888452477501</v>
      </c>
      <c r="C51" s="3">
        <v>-84.531438931889895</v>
      </c>
      <c r="S51" s="18"/>
      <c r="T51" s="18"/>
      <c r="U51" s="18"/>
      <c r="V51" s="18"/>
      <c r="W51" s="18"/>
      <c r="X51" s="18"/>
      <c r="Y51" s="18"/>
      <c r="Z51" s="18"/>
      <c r="AA51" s="18"/>
    </row>
    <row r="52" spans="1:28" x14ac:dyDescent="0.25">
      <c r="A52" s="4">
        <v>1990</v>
      </c>
      <c r="B52" s="5">
        <v>266.390034416677</v>
      </c>
      <c r="C52" s="3">
        <v>-86.068211062878206</v>
      </c>
      <c r="D52" s="7" t="s">
        <v>6</v>
      </c>
      <c r="E52" s="7"/>
      <c r="F52" s="17" t="s">
        <v>3</v>
      </c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x14ac:dyDescent="0.25">
      <c r="A53" s="4">
        <v>1991</v>
      </c>
      <c r="B53" s="5">
        <v>256.62627487352103</v>
      </c>
      <c r="C53" s="3">
        <v>-87.525936600309294</v>
      </c>
      <c r="D53" s="10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pans="1:28" x14ac:dyDescent="0.25">
      <c r="A54" s="4">
        <v>1992</v>
      </c>
      <c r="B54" s="5">
        <v>248.56855729759101</v>
      </c>
      <c r="C54" s="3">
        <v>-88.911938755911393</v>
      </c>
      <c r="D54" s="10"/>
    </row>
    <row r="55" spans="1:28" x14ac:dyDescent="0.25">
      <c r="A55" s="4">
        <v>1993</v>
      </c>
      <c r="B55" s="5">
        <v>242.41781628858701</v>
      </c>
      <c r="C55" s="3">
        <v>-90.184272739483504</v>
      </c>
      <c r="D55" s="20" t="s">
        <v>11</v>
      </c>
      <c r="E55" s="20"/>
      <c r="F55" s="8" t="s">
        <v>12</v>
      </c>
      <c r="G55" s="8"/>
      <c r="H55" s="8"/>
      <c r="I55" s="8"/>
      <c r="J55" s="8"/>
    </row>
    <row r="56" spans="1:28" x14ac:dyDescent="0.25">
      <c r="A56" s="4">
        <v>1994</v>
      </c>
      <c r="B56" s="5">
        <v>237.215525658985</v>
      </c>
      <c r="C56" s="3">
        <v>-91.421411953639193</v>
      </c>
      <c r="D56" s="10"/>
    </row>
    <row r="57" spans="1:28" x14ac:dyDescent="0.25">
      <c r="A57" s="4">
        <v>1995</v>
      </c>
      <c r="B57" s="5">
        <v>232.405020473918</v>
      </c>
      <c r="C57" s="3">
        <v>-92.6453346696252</v>
      </c>
      <c r="D57" s="10"/>
    </row>
    <row r="58" spans="1:28" x14ac:dyDescent="0.25">
      <c r="A58" s="2">
        <v>1996</v>
      </c>
      <c r="B58" s="3">
        <v>227.39284390801001</v>
      </c>
      <c r="C58" s="3">
        <v>-93.940988389708494</v>
      </c>
    </row>
    <row r="59" spans="1:28" x14ac:dyDescent="0.25">
      <c r="A59" s="2">
        <v>1997</v>
      </c>
      <c r="B59" s="3">
        <v>221.33952062349701</v>
      </c>
      <c r="C59" s="3">
        <v>-95.297757417543295</v>
      </c>
    </row>
    <row r="60" spans="1:28" x14ac:dyDescent="0.25">
      <c r="A60" s="2">
        <v>1998</v>
      </c>
      <c r="B60" s="3">
        <v>216.21536002233199</v>
      </c>
      <c r="C60" s="3">
        <v>-96.625184557477397</v>
      </c>
    </row>
    <row r="61" spans="1:28" x14ac:dyDescent="0.25">
      <c r="A61" s="2">
        <v>1999</v>
      </c>
      <c r="B61" s="3">
        <v>212.86236547759799</v>
      </c>
      <c r="C61" s="3">
        <v>-97.900909991239502</v>
      </c>
    </row>
    <row r="62" spans="1:28" x14ac:dyDescent="0.25">
      <c r="A62" s="2">
        <v>2000</v>
      </c>
      <c r="B62" s="3">
        <v>208.691579458848</v>
      </c>
      <c r="C62" s="3">
        <v>-99.236379661409998</v>
      </c>
    </row>
    <row r="63" spans="1:28" x14ac:dyDescent="0.25">
      <c r="A63" s="2">
        <v>2001</v>
      </c>
      <c r="B63" s="3">
        <v>203.92465251556101</v>
      </c>
      <c r="C63" s="3">
        <v>-100.708363735692</v>
      </c>
    </row>
    <row r="64" spans="1:28" x14ac:dyDescent="0.25">
      <c r="A64" s="2">
        <v>2002</v>
      </c>
      <c r="B64" s="3">
        <v>198.946738691371</v>
      </c>
      <c r="C64" s="3">
        <v>-102.155790169214</v>
      </c>
    </row>
    <row r="65" spans="1:3" x14ac:dyDescent="0.25">
      <c r="A65" s="2">
        <v>2003</v>
      </c>
      <c r="B65" s="3">
        <v>194.32659284347599</v>
      </c>
      <c r="C65" s="3">
        <v>-103.645682850938</v>
      </c>
    </row>
    <row r="66" spans="1:3" x14ac:dyDescent="0.25">
      <c r="A66" s="2">
        <v>2004</v>
      </c>
      <c r="B66" s="3">
        <v>190.40486382411001</v>
      </c>
      <c r="C66" s="3">
        <v>-105.34600539017499</v>
      </c>
    </row>
    <row r="67" spans="1:3" x14ac:dyDescent="0.25">
      <c r="A67" s="2">
        <v>2005</v>
      </c>
      <c r="B67" s="3">
        <v>187.70540700393099</v>
      </c>
      <c r="C67" s="3">
        <v>-107.30027722637401</v>
      </c>
    </row>
    <row r="68" spans="1:3" x14ac:dyDescent="0.25">
      <c r="A68" s="2">
        <v>2006</v>
      </c>
      <c r="B68" s="3">
        <v>185.90713651674099</v>
      </c>
      <c r="C68" s="3">
        <v>-109.397370214856</v>
      </c>
    </row>
    <row r="69" spans="1:3" x14ac:dyDescent="0.25">
      <c r="A69" s="2">
        <v>2007</v>
      </c>
      <c r="B69" s="3">
        <v>184.10216839224299</v>
      </c>
      <c r="C69" s="3">
        <v>-111.591494910534</v>
      </c>
    </row>
    <row r="70" spans="1:3" x14ac:dyDescent="0.25">
      <c r="A70" s="2">
        <v>2008</v>
      </c>
      <c r="B70" s="3">
        <v>182.288640880814</v>
      </c>
      <c r="C70" s="3">
        <v>-113.888841886268</v>
      </c>
    </row>
    <row r="71" spans="1:3" x14ac:dyDescent="0.25">
      <c r="A71" s="2">
        <v>2009</v>
      </c>
      <c r="B71" s="3">
        <v>180.487875808106</v>
      </c>
      <c r="C71" s="3">
        <v>-116.054125750572</v>
      </c>
    </row>
    <row r="72" spans="1:3" x14ac:dyDescent="0.25">
      <c r="A72" s="2">
        <v>2010</v>
      </c>
      <c r="B72" s="3">
        <v>178.71131411656</v>
      </c>
      <c r="C72" s="3">
        <v>-117.991975421386</v>
      </c>
    </row>
    <row r="73" spans="1:3" x14ac:dyDescent="0.25">
      <c r="A73" s="2">
        <v>2011</v>
      </c>
      <c r="B73" s="3">
        <v>176.964693728204</v>
      </c>
      <c r="C73" s="3">
        <v>-120.08930957574501</v>
      </c>
    </row>
    <row r="74" spans="1:3" x14ac:dyDescent="0.25">
      <c r="A74" s="2">
        <v>2012</v>
      </c>
      <c r="B74" s="3">
        <v>175.25213109663301</v>
      </c>
      <c r="C74" s="3">
        <v>-122.28221280129701</v>
      </c>
    </row>
    <row r="75" spans="1:3" x14ac:dyDescent="0.25">
      <c r="A75" s="2">
        <v>2013</v>
      </c>
      <c r="B75" s="3">
        <v>173.57510299243</v>
      </c>
      <c r="C75" s="3">
        <v>-124.45050919898701</v>
      </c>
    </row>
    <row r="76" spans="1:3" x14ac:dyDescent="0.25">
      <c r="A76" s="2">
        <v>2014</v>
      </c>
      <c r="B76" s="3">
        <v>171.934156572386</v>
      </c>
      <c r="C76" s="3">
        <v>-126.659013042784</v>
      </c>
    </row>
    <row r="77" spans="1:3" x14ac:dyDescent="0.25">
      <c r="A77" s="2">
        <v>2015</v>
      </c>
      <c r="B77" s="3">
        <v>169.98365295881001</v>
      </c>
      <c r="C77" s="3">
        <v>-128.77947383390301</v>
      </c>
    </row>
  </sheetData>
  <mergeCells count="10">
    <mergeCell ref="O3:P3"/>
    <mergeCell ref="L3:M3"/>
    <mergeCell ref="J20:M21"/>
    <mergeCell ref="F52:Q53"/>
    <mergeCell ref="F50:R50"/>
    <mergeCell ref="D55:E55"/>
    <mergeCell ref="F55:J55"/>
    <mergeCell ref="D50:E50"/>
    <mergeCell ref="D52:E52"/>
    <mergeCell ref="F18:G18"/>
  </mergeCells>
  <hyperlinks>
    <hyperlink ref="F50" r:id="rId1" xr:uid="{987A7FCA-79CA-4FAA-8A66-F0CB9796D20F}"/>
    <hyperlink ref="F55" r:id="rId2" xr:uid="{85187783-8A9E-4C75-9EF2-8902E5AAF922}"/>
  </hyperlinks>
  <pageMargins left="0.7" right="0.7" top="0.75" bottom="0.75" header="0.3" footer="0.3"/>
  <pageSetup orientation="portrait" r:id="rId3"/>
  <ignoredErrors>
    <ignoredError sqref="H16" formulaRange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Imperial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Semi-log plot of "bomb spike" Δ14C, showing the approx. 20 year lifetime</dc:title>
  <dc:creator>Graven, Heather</dc:creator>
  <cp:lastModifiedBy>Dave Burton</cp:lastModifiedBy>
  <dcterms:created xsi:type="dcterms:W3CDTF">2024-04-15T11:01:58Z</dcterms:created>
  <dcterms:modified xsi:type="dcterms:W3CDTF">2026-09-15T23:24:05Z</dcterms:modified>
</cp:coreProperties>
</file>